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filterPrivacy="1" defaultThemeVersion="164011"/>
  <bookViews>
    <workbookView xWindow="0" yWindow="0" windowWidth="22260" windowHeight="12645"/>
  </bookViews>
  <sheets>
    <sheet name="Заявки" sheetId="1" r:id="rId1"/>
    <sheet name="Эффективность рекламы" sheetId="4" r:id="rId2"/>
    <sheet name="Параметры" sheetId="3" r:id="rId3"/>
  </sheets>
  <calcPr calcId="162913"/>
  <pivotCaches>
    <pivotCache cacheId="2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E3" i="4"/>
  <c r="F3" i="4" s="1"/>
  <c r="E4" i="4"/>
  <c r="D7" i="1"/>
  <c r="D6" i="1"/>
  <c r="D5" i="1"/>
  <c r="D4" i="1"/>
  <c r="D3" i="1"/>
  <c r="D2" i="1"/>
  <c r="B4" i="3"/>
</calcChain>
</file>

<file path=xl/sharedStrings.xml><?xml version="1.0" encoding="utf-8"?>
<sst xmlns="http://schemas.openxmlformats.org/spreadsheetml/2006/main" count="54" uniqueCount="38">
  <si>
    <t>Имя клиента</t>
  </si>
  <si>
    <t>Телефон</t>
  </si>
  <si>
    <t>Email</t>
  </si>
  <si>
    <t>Дата обращения</t>
  </si>
  <si>
    <t>Откуда узнал?</t>
  </si>
  <si>
    <t>Когда следующий контакт</t>
  </si>
  <si>
    <t>7(999)999-99-99</t>
  </si>
  <si>
    <t>anton_dom1988@mail.ru</t>
  </si>
  <si>
    <t>Антон</t>
  </si>
  <si>
    <t>Баннер на въезде</t>
  </si>
  <si>
    <r>
      <t>Необходимый объём газобетона, 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</si>
  <si>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Реклама</t>
  </si>
  <si>
    <t>Потрачено</t>
  </si>
  <si>
    <t>Клиентов</t>
  </si>
  <si>
    <t>Доход</t>
  </si>
  <si>
    <t>Прибыль</t>
  </si>
  <si>
    <t>Рентабельность</t>
  </si>
  <si>
    <t>Блок в газете СтройМир</t>
  </si>
  <si>
    <t>Роман</t>
  </si>
  <si>
    <t>Сергей</t>
  </si>
  <si>
    <t>Марат</t>
  </si>
  <si>
    <t>Иван</t>
  </si>
  <si>
    <t>Павел Александрович</t>
  </si>
  <si>
    <t>roman_dom1987@mail.ru</t>
  </si>
  <si>
    <t>sergei_dom1975@mail.ru</t>
  </si>
  <si>
    <t>marat1968@mail.ru</t>
  </si>
  <si>
    <t>ivan_2000@mail.ru</t>
  </si>
  <si>
    <t>ctroi_dom@mail.ru</t>
  </si>
  <si>
    <t>Рекомендовал друг</t>
  </si>
  <si>
    <t>Стоимость</t>
  </si>
  <si>
    <t>Доставка</t>
  </si>
  <si>
    <t>Самовывоз</t>
  </si>
  <si>
    <t>Наша</t>
  </si>
  <si>
    <t>Стоимость доставки</t>
  </si>
  <si>
    <t>Общий итог</t>
  </si>
  <si>
    <t>Себестоимость</t>
  </si>
  <si>
    <t>Стоимость реализации</t>
  </si>
  <si>
    <t>(пусто)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</si>
</sst>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2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9" fontId="0" fillId="0" borderId="0" xfId="1" applyFo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164" fontId="0" fillId="0" borderId="0" xfId="0" applyNumberFormat="1" applyProtection="1"/>
    <xf numFmtId="9" fontId="0" fillId="0" borderId="0" xfId="1" applyFont="1" applyProtection="1"/>
  </cellXfs>
  <cellStyles count="3">
    <cellStyle name="Гиперссылка" xfId="2" builtinId="8"/>
    <cellStyle name="Обычный" xfId="0" builtinId="0"/>
    <cellStyle name="Процентный" xfId="1" builtinId="5"/>
  </cellStyles>
  <dxfs count="23">
    <dxf>
      <font>
        <b/>
        <family val="2"/>
        <charset val="204"/>
      </font>
    </dxf>
    <dxf>
      <font>
        <b/>
        <family val="2"/>
        <charset val="204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164" formatCode="#,##0\ &quot;₽&quot;"/>
    </dxf>
    <dxf>
      <numFmt numFmtId="164" formatCode="#,##0\ &quot;₽&quot;"/>
    </dxf>
    <dxf>
      <numFmt numFmtId="164" formatCode="#,##0\ &quot;₽&quot;"/>
    </dxf>
    <dxf>
      <numFmt numFmtId="168" formatCode="#,##0.0\ &quot;₽&quot;"/>
    </dxf>
    <dxf>
      <numFmt numFmtId="168" formatCode="#,##0.0\ &quot;₽&quot;"/>
    </dxf>
    <dxf>
      <numFmt numFmtId="168" formatCode="#,##0.0\ &quot;₽&quot;"/>
    </dxf>
    <dxf>
      <numFmt numFmtId="166" formatCode="#,##0.00\ &quot;₽&quot;"/>
    </dxf>
    <dxf>
      <numFmt numFmtId="166" formatCode="#,##0.00\ &quot;₽&quot;"/>
    </dxf>
    <dxf>
      <numFmt numFmtId="166" formatCode="#,##0.00\ &quot;₽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152400</xdr:rowOff>
    </xdr:from>
    <xdr:to>
      <xdr:col>13</xdr:col>
      <xdr:colOff>0</xdr:colOff>
      <xdr:row>11</xdr:row>
      <xdr:rowOff>114300</xdr:rowOff>
    </xdr:to>
    <xdr:sp macro="" textlink="">
      <xdr:nvSpPr>
        <xdr:cNvPr id="2" name="Облачко с текстом: прямоугольное 1">
          <a:extLst>
            <a:ext uri="{FF2B5EF4-FFF2-40B4-BE49-F238E27FC236}">
              <a16:creationId xmlns:a16="http://schemas.microsoft.com/office/drawing/2014/main" id="{6B2A2B97-7E00-497B-9D8F-245351C416A8}"/>
            </a:ext>
          </a:extLst>
        </xdr:cNvPr>
        <xdr:cNvSpPr/>
      </xdr:nvSpPr>
      <xdr:spPr>
        <a:xfrm>
          <a:off x="6181725" y="342900"/>
          <a:ext cx="4048125" cy="18669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В этой таблице заполните только сколько потратили на определенную</a:t>
          </a:r>
          <a:r>
            <a:rPr lang="ru-RU" sz="1100" baseline="0"/>
            <a:t> рекламную кампанию. Остальные данные получаются автоматически из листа с заявками.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Если для рекламной кампании рентабельность больше 0 - она подсвечивается зеленым. Чем больше это значение тем лучше.</a:t>
          </a:r>
        </a:p>
        <a:p>
          <a:pPr algn="l"/>
          <a:endParaRPr lang="ru-RU" sz="1100" baseline="0"/>
        </a:p>
        <a:p>
          <a:pPr algn="l"/>
          <a:r>
            <a:rPr lang="ru-RU" sz="1100" baseline="0"/>
            <a:t>Если же рентабельность меньше 0 - ячейка подсвечивается красным. Значит кампания неэффективна.</a:t>
          </a: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8</xdr:col>
      <xdr:colOff>571500</xdr:colOff>
      <xdr:row>4</xdr:row>
      <xdr:rowOff>142875</xdr:rowOff>
    </xdr:to>
    <xdr:sp macro="" textlink="">
      <xdr:nvSpPr>
        <xdr:cNvPr id="2" name="Облачко с текстом: прямоугольное 1">
          <a:extLst>
            <a:ext uri="{FF2B5EF4-FFF2-40B4-BE49-F238E27FC236}">
              <a16:creationId xmlns:a16="http://schemas.microsoft.com/office/drawing/2014/main" id="{D4772ADE-3D2A-4C1E-B1D3-0C44C6101CC7}"/>
            </a:ext>
          </a:extLst>
        </xdr:cNvPr>
        <xdr:cNvSpPr/>
      </xdr:nvSpPr>
      <xdr:spPr>
        <a:xfrm>
          <a:off x="2486025" y="190500"/>
          <a:ext cx="4000500" cy="714375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Заполните только поле себестоимость и стоимость реализации. Эти параметры будут использоваться во всех расчетах.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725.739741898149" createdVersion="6" refreshedVersion="6" minRefreshableVersion="3" recordCount="8">
  <cacheSource type="worksheet">
    <worksheetSource ref="A1:J100" sheet="Заявки"/>
  </cacheSource>
  <cacheFields count="10">
    <cacheField name="Дата обращения" numFmtId="14">
      <sharedItems containsNonDate="0" containsDate="1" containsString="0" containsBlank="1" minDate="2016-12-20T00:00:00" maxDate="2016-12-25T00:00:00"/>
    </cacheField>
    <cacheField name="Имя клиента" numFmtId="0">
      <sharedItems containsBlank="1"/>
    </cacheField>
    <cacheField name="Необходимый объём газобетона, м3" numFmtId="0">
      <sharedItems containsString="0" containsBlank="1" containsNumber="1" containsInteger="1" minValue="10" maxValue="100"/>
    </cacheField>
    <cacheField name="Стоимость" numFmtId="0">
      <sharedItems containsString="0" containsBlank="1" containsNumber="1" containsInteger="1" minValue="32000" maxValue="320000"/>
    </cacheField>
    <cacheField name="Доставка" numFmtId="0">
      <sharedItems containsBlank="1"/>
    </cacheField>
    <cacheField name="Стоимость доставки" numFmtId="0">
      <sharedItems containsString="0" containsBlank="1" containsNumber="1" containsInteger="1" minValue="0" maxValue="2000"/>
    </cacheField>
    <cacheField name="Телефон" numFmtId="0">
      <sharedItems containsBlank="1"/>
    </cacheField>
    <cacheField name="Email" numFmtId="0">
      <sharedItems containsBlank="1"/>
    </cacheField>
    <cacheField name="Откуда узнал?" numFmtId="0">
      <sharedItems containsBlank="1" count="4">
        <s v="Баннер на въезде"/>
        <s v="Блок в газете СтройМир"/>
        <s v="Рекомендовал друг"/>
        <m/>
      </sharedItems>
    </cacheField>
    <cacheField name="Когда следующий контакт" numFmtId="0">
      <sharedItems containsNonDate="0" containsDate="1" containsString="0" containsBlank="1" minDate="2016-12-22T15:00:00" maxDate="2016-12-25T10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d v="2016-12-20T00:00:00"/>
    <s v="Антон"/>
    <n v="56"/>
    <n v="179200"/>
    <s v="Самовывоз"/>
    <n v="0"/>
    <s v="7(999)999-99-99"/>
    <s v="anton_dom1988@mail.ru"/>
    <x v="0"/>
    <d v="2016-12-22T15:00:00"/>
  </r>
  <r>
    <d v="2016-12-21T00:00:00"/>
    <s v="Роман"/>
    <n v="30"/>
    <n v="96000"/>
    <s v="Самовывоз"/>
    <n v="0"/>
    <s v="7(999)999-99-99"/>
    <s v="roman_dom1987@mail.ru"/>
    <x v="1"/>
    <d v="2016-12-22T15:00:00"/>
  </r>
  <r>
    <d v="2016-12-22T00:00:00"/>
    <s v="Сергей"/>
    <n v="10"/>
    <n v="32000"/>
    <s v="Наша"/>
    <n v="2000"/>
    <s v="7(999)999-99-99"/>
    <s v="sergei_dom1975@mail.ru"/>
    <x v="0"/>
    <d v="2016-12-23T12:00:00"/>
  </r>
  <r>
    <d v="2016-12-23T00:00:00"/>
    <s v="Марат"/>
    <n v="44"/>
    <n v="140800"/>
    <s v="Самовывоз"/>
    <n v="0"/>
    <s v="7(999)999-99-99"/>
    <s v="marat1968@mail.ru"/>
    <x v="2"/>
    <d v="2016-12-24T10:00:00"/>
  </r>
  <r>
    <d v="2016-12-23T00:00:00"/>
    <s v="Иван"/>
    <n v="51"/>
    <n v="163200"/>
    <s v="Самовывоз"/>
    <n v="0"/>
    <s v="7(999)999-99-99"/>
    <s v="ivan_2000@mail.ru"/>
    <x v="0"/>
    <d v="2016-12-24T11:00:00"/>
  </r>
  <r>
    <d v="2016-12-24T00:00:00"/>
    <s v="Павел Александрович"/>
    <n v="100"/>
    <n v="320000"/>
    <s v="Самовывоз"/>
    <n v="0"/>
    <s v="7(999)999-99-99"/>
    <s v="ctroi_dom@mail.ru"/>
    <x v="0"/>
    <d v="2016-12-25T10:30:00"/>
  </r>
  <r>
    <m/>
    <m/>
    <m/>
    <m/>
    <m/>
    <m/>
    <m/>
    <m/>
    <x v="3"/>
    <m/>
  </r>
  <r>
    <m/>
    <m/>
    <m/>
    <m/>
    <m/>
    <m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3" cacheId="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rowHeaderCaption="Реклама">
  <location ref="A1:C6" firstHeaderRow="0" firstDataRow="1" firstDataCol="1"/>
  <pivotFields count="10">
    <pivotField numFmtId="14" showAll="0"/>
    <pivotField dataField="1" showAll="0"/>
    <pivotField showAll="0"/>
    <pivotField dataField="1" numFmtId="164" showAll="0"/>
    <pivotField showAll="0"/>
    <pivotField numFmtId="164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numFmtId="22"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Доход" fld="3" baseField="0" baseItem="0" numFmtId="164"/>
    <dataField name="Клиентов" fld="1" subtotal="count" baseField="0" baseItem="0"/>
  </dataFields>
  <formats count="21">
    <format dxfId="22">
      <pivotArea outline="0" collapsedLevelsAreSubtotals="1" fieldPosition="0"/>
    </format>
    <format dxfId="21">
      <pivotArea dataOnly="0" labelOnly="1" outline="0" axis="axisValues" fieldPosition="0"/>
    </format>
    <format dxfId="20">
      <pivotArea dataOnly="0" labelOnly="1" outline="0" axis="axisValues" fieldPosition="0"/>
    </format>
    <format dxfId="19">
      <pivotArea outline="0" collapsedLevelsAreSubtotals="1" fieldPosition="0"/>
    </format>
    <format dxfId="18">
      <pivotArea dataOnly="0" labelOnly="1" outline="0" axis="axisValues" fieldPosition="0"/>
    </format>
    <format dxfId="17">
      <pivotArea dataOnly="0" labelOnly="1" outline="0" axis="axisValues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dataOnly="0" labelOnly="1" outline="0" axis="axisValues" fieldPosition="0"/>
    </format>
    <format dxfId="1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">
      <pivotArea field="8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8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8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gei_dom1975@mail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oman_dom1987@mail.ru" TargetMode="External"/><Relationship Id="rId1" Type="http://schemas.openxmlformats.org/officeDocument/2006/relationships/hyperlink" Target="mailto:anton_dom1988@mail.ru" TargetMode="External"/><Relationship Id="rId6" Type="http://schemas.openxmlformats.org/officeDocument/2006/relationships/hyperlink" Target="mailto:ctroi_dom@mail.ru" TargetMode="External"/><Relationship Id="rId5" Type="http://schemas.openxmlformats.org/officeDocument/2006/relationships/hyperlink" Target="mailto:ivan_2000@mail.ru" TargetMode="External"/><Relationship Id="rId4" Type="http://schemas.openxmlformats.org/officeDocument/2006/relationships/hyperlink" Target="mailto:marat1968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pane ySplit="1" topLeftCell="A2" activePane="bottomLeft" state="frozen"/>
      <selection pane="bottomLeft" activeCell="D17" sqref="D17"/>
    </sheetView>
  </sheetViews>
  <sheetFormatPr defaultRowHeight="15" x14ac:dyDescent="0.25"/>
  <cols>
    <col min="1" max="1" width="19.28515625" style="1" customWidth="1"/>
    <col min="2" max="2" width="22.28515625" customWidth="1"/>
    <col min="3" max="3" width="36.5703125" customWidth="1"/>
    <col min="4" max="4" width="16.140625" customWidth="1"/>
    <col min="5" max="5" width="18.85546875" customWidth="1"/>
    <col min="6" max="6" width="20.28515625" customWidth="1"/>
    <col min="7" max="7" width="18.42578125" customWidth="1"/>
    <col min="8" max="8" width="25.5703125" customWidth="1"/>
    <col min="9" max="9" width="22.85546875" customWidth="1"/>
    <col min="10" max="10" width="25.5703125" customWidth="1"/>
  </cols>
  <sheetData>
    <row r="1" spans="1:10" ht="17.25" x14ac:dyDescent="0.25">
      <c r="A1" s="2" t="s">
        <v>3</v>
      </c>
      <c r="B1" s="3" t="s">
        <v>0</v>
      </c>
      <c r="C1" s="3" t="s">
        <v>10</v>
      </c>
      <c r="D1" s="3" t="s">
        <v>29</v>
      </c>
      <c r="E1" s="3" t="s">
        <v>30</v>
      </c>
      <c r="F1" s="3" t="s">
        <v>33</v>
      </c>
      <c r="G1" s="3" t="s">
        <v>1</v>
      </c>
      <c r="H1" s="3" t="s">
        <v>2</v>
      </c>
      <c r="I1" s="3" t="s">
        <v>4</v>
      </c>
      <c r="J1" s="3" t="s">
        <v>5</v>
      </c>
    </row>
    <row r="2" spans="1:10" x14ac:dyDescent="0.25">
      <c r="A2" s="4">
        <v>42724</v>
      </c>
      <c r="B2" s="5" t="s">
        <v>8</v>
      </c>
      <c r="C2" s="5">
        <v>56</v>
      </c>
      <c r="D2" s="9">
        <f>C2*Параметры!$B$3</f>
        <v>179200</v>
      </c>
      <c r="E2" s="9" t="s">
        <v>31</v>
      </c>
      <c r="F2" s="9">
        <v>0</v>
      </c>
      <c r="G2" s="6" t="s">
        <v>6</v>
      </c>
      <c r="H2" s="7" t="s">
        <v>7</v>
      </c>
      <c r="I2" s="5" t="s">
        <v>9</v>
      </c>
      <c r="J2" s="8">
        <v>42726.625</v>
      </c>
    </row>
    <row r="3" spans="1:10" x14ac:dyDescent="0.25">
      <c r="A3" s="4">
        <v>42725</v>
      </c>
      <c r="B3" s="5" t="s">
        <v>18</v>
      </c>
      <c r="C3" s="5">
        <v>30</v>
      </c>
      <c r="D3" s="9">
        <f>C3*Параметры!$B$3</f>
        <v>96000</v>
      </c>
      <c r="E3" s="9" t="s">
        <v>31</v>
      </c>
      <c r="F3" s="9">
        <v>0</v>
      </c>
      <c r="G3" s="6" t="s">
        <v>6</v>
      </c>
      <c r="H3" s="7" t="s">
        <v>23</v>
      </c>
      <c r="I3" s="11" t="s">
        <v>17</v>
      </c>
      <c r="J3" s="8">
        <v>42726.625</v>
      </c>
    </row>
    <row r="4" spans="1:10" x14ac:dyDescent="0.25">
      <c r="A4" s="4">
        <v>42726</v>
      </c>
      <c r="B4" s="5" t="s">
        <v>19</v>
      </c>
      <c r="C4" s="5">
        <v>10</v>
      </c>
      <c r="D4" s="9">
        <f>C4*Параметры!$B$3</f>
        <v>32000</v>
      </c>
      <c r="E4" s="9" t="s">
        <v>32</v>
      </c>
      <c r="F4" s="9">
        <v>2000</v>
      </c>
      <c r="G4" s="6" t="s">
        <v>6</v>
      </c>
      <c r="H4" s="7" t="s">
        <v>24</v>
      </c>
      <c r="I4" s="5" t="s">
        <v>9</v>
      </c>
      <c r="J4" s="8">
        <v>42727.5</v>
      </c>
    </row>
    <row r="5" spans="1:10" x14ac:dyDescent="0.25">
      <c r="A5" s="4">
        <v>42727</v>
      </c>
      <c r="B5" s="5" t="s">
        <v>20</v>
      </c>
      <c r="C5" s="5">
        <v>44</v>
      </c>
      <c r="D5" s="9">
        <f>C5*Параметры!$B$3</f>
        <v>140800</v>
      </c>
      <c r="E5" s="9" t="s">
        <v>31</v>
      </c>
      <c r="F5" s="9">
        <v>0</v>
      </c>
      <c r="G5" s="6" t="s">
        <v>6</v>
      </c>
      <c r="H5" s="7" t="s">
        <v>25</v>
      </c>
      <c r="I5" s="5" t="s">
        <v>28</v>
      </c>
      <c r="J5" s="8">
        <v>42728.416666666664</v>
      </c>
    </row>
    <row r="6" spans="1:10" x14ac:dyDescent="0.25">
      <c r="A6" s="4">
        <v>42727</v>
      </c>
      <c r="B6" s="5" t="s">
        <v>21</v>
      </c>
      <c r="C6" s="5">
        <v>51</v>
      </c>
      <c r="D6" s="9">
        <f>C6*Параметры!$B$3</f>
        <v>163200</v>
      </c>
      <c r="E6" s="9" t="s">
        <v>31</v>
      </c>
      <c r="F6" s="9">
        <v>0</v>
      </c>
      <c r="G6" s="6" t="s">
        <v>6</v>
      </c>
      <c r="H6" s="7" t="s">
        <v>26</v>
      </c>
      <c r="I6" s="5" t="s">
        <v>9</v>
      </c>
      <c r="J6" s="8">
        <v>42728.458333333336</v>
      </c>
    </row>
    <row r="7" spans="1:10" x14ac:dyDescent="0.25">
      <c r="A7" s="4">
        <v>42728</v>
      </c>
      <c r="B7" s="5" t="s">
        <v>22</v>
      </c>
      <c r="C7" s="5">
        <v>100</v>
      </c>
      <c r="D7" s="9">
        <f>C7*Параметры!$B$3</f>
        <v>320000</v>
      </c>
      <c r="E7" s="9" t="s">
        <v>31</v>
      </c>
      <c r="F7" s="9">
        <v>0</v>
      </c>
      <c r="G7" s="6" t="s">
        <v>6</v>
      </c>
      <c r="H7" s="7" t="s">
        <v>27</v>
      </c>
      <c r="I7" s="5" t="s">
        <v>9</v>
      </c>
      <c r="J7" s="8">
        <v>42729.4375</v>
      </c>
    </row>
    <row r="8" spans="1:10" x14ac:dyDescent="0.25">
      <c r="A8" s="4"/>
      <c r="B8" s="5"/>
      <c r="C8" s="5"/>
      <c r="D8" s="9"/>
      <c r="E8" s="9"/>
      <c r="F8" s="9"/>
      <c r="G8" s="6"/>
      <c r="H8" s="7"/>
      <c r="I8" s="5"/>
      <c r="J8" s="8"/>
    </row>
  </sheetData>
  <hyperlinks>
    <hyperlink ref="H2" r:id="rId1"/>
    <hyperlink ref="H3" r:id="rId2"/>
    <hyperlink ref="H4" r:id="rId3"/>
    <hyperlink ref="H5" r:id="rId4"/>
    <hyperlink ref="H6" r:id="rId5"/>
    <hyperlink ref="H7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G15" sqref="G15"/>
    </sheetView>
  </sheetViews>
  <sheetFormatPr defaultRowHeight="15" x14ac:dyDescent="0.25"/>
  <cols>
    <col min="1" max="1" width="23.28515625" customWidth="1"/>
    <col min="2" max="2" width="11" style="12" customWidth="1"/>
    <col min="3" max="3" width="11.140625" style="13" customWidth="1"/>
    <col min="4" max="4" width="14.42578125" style="12" customWidth="1"/>
    <col min="5" max="5" width="11.5703125" customWidth="1"/>
    <col min="6" max="6" width="18" customWidth="1"/>
  </cols>
  <sheetData>
    <row r="1" spans="1:6" x14ac:dyDescent="0.25">
      <c r="A1" s="3" t="s">
        <v>11</v>
      </c>
      <c r="B1" s="3" t="s">
        <v>14</v>
      </c>
      <c r="C1" s="3" t="s">
        <v>13</v>
      </c>
      <c r="D1" s="3" t="s">
        <v>12</v>
      </c>
      <c r="E1" s="3" t="s">
        <v>15</v>
      </c>
      <c r="F1" s="3" t="s">
        <v>16</v>
      </c>
    </row>
    <row r="2" spans="1:6" x14ac:dyDescent="0.25">
      <c r="A2" s="11" t="s">
        <v>9</v>
      </c>
      <c r="B2" s="12">
        <v>694400</v>
      </c>
      <c r="C2" s="13">
        <v>4</v>
      </c>
      <c r="D2" s="12">
        <v>100000</v>
      </c>
      <c r="E2" s="14">
        <f>$B2/Параметры!$B$3*Параметры!$B$4</f>
        <v>260400</v>
      </c>
      <c r="F2" s="15">
        <f>(E2-D2)/D2</f>
        <v>1.6040000000000001</v>
      </c>
    </row>
    <row r="3" spans="1:6" x14ac:dyDescent="0.25">
      <c r="A3" s="11" t="s">
        <v>17</v>
      </c>
      <c r="B3" s="12">
        <v>96000</v>
      </c>
      <c r="C3" s="13">
        <v>1</v>
      </c>
      <c r="D3" s="12">
        <v>40000</v>
      </c>
      <c r="E3" s="14">
        <f>$B3/Параметры!$B$3*Параметры!$B$4</f>
        <v>36000</v>
      </c>
      <c r="F3" s="15">
        <f t="shared" ref="F3:F5" si="0">(E3-D3)/D3</f>
        <v>-0.1</v>
      </c>
    </row>
    <row r="4" spans="1:6" x14ac:dyDescent="0.25">
      <c r="A4" s="11" t="s">
        <v>28</v>
      </c>
      <c r="B4" s="12">
        <v>140800</v>
      </c>
      <c r="C4" s="13">
        <v>1</v>
      </c>
      <c r="D4" s="12">
        <v>0</v>
      </c>
      <c r="E4" s="14">
        <f>$B4/Параметры!$B$3*Параметры!$B$4</f>
        <v>52800</v>
      </c>
      <c r="F4" s="15"/>
    </row>
    <row r="5" spans="1:6" x14ac:dyDescent="0.25">
      <c r="A5" s="11" t="s">
        <v>37</v>
      </c>
      <c r="E5" s="12"/>
      <c r="F5" s="10"/>
    </row>
    <row r="6" spans="1:6" x14ac:dyDescent="0.25">
      <c r="A6" s="11" t="s">
        <v>34</v>
      </c>
      <c r="B6" s="12">
        <v>931200</v>
      </c>
      <c r="C6" s="13">
        <v>6</v>
      </c>
    </row>
    <row r="7" spans="1:6" x14ac:dyDescent="0.25">
      <c r="B7"/>
    </row>
    <row r="8" spans="1:6" x14ac:dyDescent="0.25">
      <c r="B8"/>
    </row>
    <row r="9" spans="1:6" x14ac:dyDescent="0.25">
      <c r="B9"/>
    </row>
    <row r="10" spans="1:6" x14ac:dyDescent="0.25">
      <c r="B10"/>
    </row>
    <row r="11" spans="1:6" x14ac:dyDescent="0.25">
      <c r="B11"/>
    </row>
    <row r="12" spans="1:6" x14ac:dyDescent="0.25">
      <c r="B12"/>
    </row>
    <row r="13" spans="1:6" x14ac:dyDescent="0.25">
      <c r="B13"/>
    </row>
  </sheetData>
  <conditionalFormatting sqref="F2:F30">
    <cfRule type="cellIs" dxfId="10" priority="2" operator="greaterThan">
      <formula>0</formula>
    </cfRule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D10" sqref="D10"/>
    </sheetView>
  </sheetViews>
  <sheetFormatPr defaultRowHeight="15" x14ac:dyDescent="0.25"/>
  <cols>
    <col min="1" max="1" width="23.28515625" customWidth="1"/>
    <col min="2" max="2" width="10.5703125" bestFit="1" customWidth="1"/>
  </cols>
  <sheetData>
    <row r="2" spans="1:2" x14ac:dyDescent="0.25">
      <c r="A2" t="s">
        <v>35</v>
      </c>
      <c r="B2" s="12">
        <v>2000</v>
      </c>
    </row>
    <row r="3" spans="1:2" x14ac:dyDescent="0.25">
      <c r="A3" t="s">
        <v>36</v>
      </c>
      <c r="B3" s="12">
        <v>3200</v>
      </c>
    </row>
    <row r="4" spans="1:2" x14ac:dyDescent="0.25">
      <c r="A4" t="s">
        <v>15</v>
      </c>
      <c r="B4" s="12">
        <f>B3-B2</f>
        <v>1200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Заявки</vt:lpstr>
      <vt:lpstr>Эффективность рекламы</vt:lpstr>
      <vt:lpstr>Параметры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2016-12-21T13:05:19Z</dcterms:modified>
</cp:coreProperties>
</file>